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252" windowWidth="7200" windowHeight="4416"/>
  </bookViews>
  <sheets>
    <sheet name="Zellenformatvorlagen" sheetId="17" r:id="rId1"/>
    <sheet name="Bedingte Formatierungen" sheetId="15" r:id="rId2"/>
  </sheets>
  <definedNames>
    <definedName name="_xlnm.Print_Area" localSheetId="1">'Bedingte Formatierungen'!$A$1:$G$77</definedName>
  </definedNames>
  <calcPr calcId="145621"/>
</workbook>
</file>

<file path=xl/calcChain.xml><?xml version="1.0" encoding="utf-8"?>
<calcChain xmlns="http://schemas.openxmlformats.org/spreadsheetml/2006/main">
  <c r="C15" i="17" l="1"/>
  <c r="E36" i="15"/>
  <c r="D36" i="15"/>
  <c r="C36" i="15"/>
  <c r="C35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E46" i="15" l="1"/>
  <c r="E45" i="15"/>
  <c r="E44" i="15"/>
  <c r="D46" i="15"/>
  <c r="D45" i="15"/>
  <c r="D44" i="15"/>
  <c r="C46" i="15"/>
  <c r="C44" i="15"/>
  <c r="C4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A2" i="15" l="1"/>
  <c r="G58" i="15"/>
  <c r="C58" i="15"/>
  <c r="G57" i="15"/>
  <c r="C57" i="15"/>
  <c r="G56" i="15"/>
  <c r="C56" i="15"/>
  <c r="G55" i="15"/>
  <c r="C55" i="15"/>
  <c r="G54" i="15"/>
  <c r="C54" i="15"/>
  <c r="G53" i="15"/>
  <c r="C53" i="15"/>
  <c r="G52" i="15"/>
  <c r="G59" i="15" s="1"/>
  <c r="C52" i="15"/>
  <c r="C59" i="15" l="1"/>
  <c r="C39" i="15"/>
  <c r="D35" i="15"/>
  <c r="D39" i="15"/>
  <c r="E35" i="15"/>
  <c r="B38" i="15"/>
  <c r="E39" i="15"/>
  <c r="E40" i="15" s="1"/>
  <c r="C42" i="15"/>
  <c r="D42" i="15"/>
  <c r="E42" i="15"/>
  <c r="C43" i="15"/>
  <c r="D43" i="15"/>
  <c r="E43" i="15"/>
  <c r="A75" i="15"/>
  <c r="D41" i="15" l="1"/>
  <c r="C40" i="15"/>
  <c r="E41" i="15"/>
  <c r="C41" i="15"/>
  <c r="D40" i="15"/>
</calcChain>
</file>

<file path=xl/sharedStrings.xml><?xml version="1.0" encoding="utf-8"?>
<sst xmlns="http://schemas.openxmlformats.org/spreadsheetml/2006/main" count="62" uniqueCount="46">
  <si>
    <t>Datum</t>
  </si>
  <si>
    <t>Zeit</t>
  </si>
  <si>
    <t>Puls</t>
  </si>
  <si>
    <t>Unten</t>
  </si>
  <si>
    <t>Oben</t>
  </si>
  <si>
    <t>Durchschnitt</t>
  </si>
  <si>
    <t>Abweichung</t>
  </si>
  <si>
    <t>Höchstwert</t>
  </si>
  <si>
    <t>Tiefstwert</t>
  </si>
  <si>
    <t>Gewicht</t>
  </si>
  <si>
    <t xml:space="preserve"> </t>
  </si>
  <si>
    <t>Obergrenze</t>
  </si>
  <si>
    <t>Anzahl</t>
  </si>
  <si>
    <t>Systole</t>
  </si>
  <si>
    <t>Diastole</t>
  </si>
  <si>
    <t>Verteilung</t>
  </si>
  <si>
    <t>Messungen</t>
  </si>
  <si>
    <t>120-130</t>
  </si>
  <si>
    <t>130-140</t>
  </si>
  <si>
    <t>140-150</t>
  </si>
  <si>
    <t>150-160</t>
  </si>
  <si>
    <t>160-170</t>
  </si>
  <si>
    <t>Bereich</t>
  </si>
  <si>
    <t>50-60</t>
  </si>
  <si>
    <t>80-90</t>
  </si>
  <si>
    <t>60-70</t>
  </si>
  <si>
    <t>70-80</t>
  </si>
  <si>
    <t>90-100</t>
  </si>
  <si>
    <t>100-110</t>
  </si>
  <si>
    <t>110-120</t>
  </si>
  <si>
    <t>Herbert Burkhard</t>
  </si>
  <si>
    <t xml:space="preserve">Statistik </t>
  </si>
  <si>
    <t>Stat. Durchschnitt</t>
  </si>
  <si>
    <t xml:space="preserve"> - 110</t>
  </si>
  <si>
    <t>Name Vorname</t>
  </si>
  <si>
    <t>Tendenz</t>
  </si>
  <si>
    <t>1. Quartil</t>
  </si>
  <si>
    <t>Median</t>
  </si>
  <si>
    <t>3.Quartil</t>
  </si>
  <si>
    <t>Geo Mittel</t>
  </si>
  <si>
    <t xml:space="preserve">Prüfung </t>
  </si>
  <si>
    <t>Note</t>
  </si>
  <si>
    <t>Deutsch</t>
  </si>
  <si>
    <t>Rechnen</t>
  </si>
  <si>
    <t>Prüfungsergebnisse</t>
  </si>
  <si>
    <t>Französisch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</si>
</sst>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0.0"/>
    <numFmt numFmtId="166" formatCode="dd/mm/yyyy;@"/>
    <numFmt numFmtId="167" formatCode="_ * #,##0.0_ ;_ * \-#,##0.0_ ;_ * &quot;-&quot;??_ ;_ @_ "/>
    <numFmt numFmtId="168" formatCode="hh/mm&quot; h&quot;;@"/>
    <numFmt numFmtId="169" formatCode="_-* #,##0.0\ _F_r_._ _-;\-* #,##0.0\ _F_r_._ _-;_-* &quot;-&quot;?\ _F_r_._ _-;_-@_-"/>
    <numFmt numFmtId="170" formatCode="dd/mm/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yriad Pro Light"/>
      <family val="2"/>
    </font>
    <font>
      <sz val="10"/>
      <color rgb="FFFF0000"/>
      <name val="Myriad Pro Light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indexed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5" fillId="2" borderId="0"/>
    <xf numFmtId="0" fontId="8" fillId="4" borderId="0" applyNumberFormat="0" applyBorder="0" applyAlignment="0" applyProtection="0"/>
    <xf numFmtId="0" fontId="6" fillId="5" borderId="5" applyNumberFormat="0" applyAlignment="0" applyProtection="0"/>
    <xf numFmtId="0" fontId="7" fillId="0" borderId="6" applyNumberFormat="0" applyFill="0" applyAlignment="0" applyProtection="0"/>
    <xf numFmtId="0" fontId="10" fillId="6" borderId="10">
      <alignment wrapText="1"/>
    </xf>
    <xf numFmtId="14" fontId="9" fillId="0" borderId="0">
      <alignment horizontal="left"/>
    </xf>
  </cellStyleXfs>
  <cellXfs count="66">
    <xf numFmtId="0" fontId="0" fillId="0" borderId="0" xfId="0"/>
    <xf numFmtId="2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Border="1"/>
    <xf numFmtId="167" fontId="4" fillId="0" borderId="0" xfId="1" applyNumberFormat="1" applyFont="1"/>
    <xf numFmtId="167" fontId="4" fillId="0" borderId="0" xfId="1" applyNumberFormat="1" applyFont="1" applyBorder="1"/>
    <xf numFmtId="167" fontId="0" fillId="0" borderId="0" xfId="1" applyNumberFormat="1" applyFont="1"/>
    <xf numFmtId="0" fontId="9" fillId="0" borderId="0" xfId="0" applyFont="1"/>
    <xf numFmtId="170" fontId="9" fillId="0" borderId="0" xfId="0" applyNumberFormat="1" applyFont="1"/>
    <xf numFmtId="0" fontId="1" fillId="0" borderId="7" xfId="5" applyFont="1" applyFill="1" applyBorder="1" applyAlignment="1">
      <alignment horizontal="left"/>
    </xf>
    <xf numFmtId="2" fontId="1" fillId="0" borderId="7" xfId="5" applyNumberFormat="1" applyFont="1" applyFill="1" applyBorder="1"/>
    <xf numFmtId="165" fontId="1" fillId="0" borderId="7" xfId="5" applyNumberFormat="1" applyFont="1" applyFill="1" applyBorder="1"/>
    <xf numFmtId="167" fontId="1" fillId="0" borderId="7" xfId="5" applyNumberFormat="1" applyFont="1" applyFill="1" applyBorder="1"/>
    <xf numFmtId="0" fontId="1" fillId="0" borderId="7" xfId="5" applyFont="1" applyFill="1" applyBorder="1"/>
    <xf numFmtId="0" fontId="11" fillId="0" borderId="0" xfId="0" applyFont="1"/>
    <xf numFmtId="167" fontId="9" fillId="0" borderId="0" xfId="1" applyNumberFormat="1" applyFont="1"/>
    <xf numFmtId="0" fontId="12" fillId="0" borderId="0" xfId="0" applyFont="1"/>
    <xf numFmtId="14" fontId="11" fillId="0" borderId="0" xfId="0" applyNumberFormat="1" applyFont="1" applyAlignment="1">
      <alignment horizontal="left"/>
    </xf>
    <xf numFmtId="2" fontId="9" fillId="0" borderId="0" xfId="0" applyNumberFormat="1" applyFont="1"/>
    <xf numFmtId="0" fontId="9" fillId="0" borderId="7" xfId="0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67" fontId="9" fillId="0" borderId="7" xfId="1" applyNumberFormat="1" applyFont="1" applyFill="1" applyBorder="1"/>
    <xf numFmtId="0" fontId="9" fillId="0" borderId="7" xfId="0" applyFont="1" applyFill="1" applyBorder="1"/>
    <xf numFmtId="14" fontId="9" fillId="0" borderId="8" xfId="0" applyNumberFormat="1" applyFont="1" applyBorder="1" applyAlignment="1">
      <alignment horizontal="left"/>
    </xf>
    <xf numFmtId="168" fontId="9" fillId="0" borderId="8" xfId="0" applyNumberFormat="1" applyFont="1" applyBorder="1"/>
    <xf numFmtId="0" fontId="9" fillId="0" borderId="8" xfId="0" applyFont="1" applyBorder="1"/>
    <xf numFmtId="167" fontId="9" fillId="0" borderId="8" xfId="1" applyNumberFormat="1" applyFont="1" applyBorder="1"/>
    <xf numFmtId="169" fontId="9" fillId="0" borderId="8" xfId="0" applyNumberFormat="1" applyFont="1" applyBorder="1" applyAlignment="1">
      <alignment horizontal="center"/>
    </xf>
    <xf numFmtId="2" fontId="9" fillId="0" borderId="7" xfId="0" applyNumberFormat="1" applyFont="1" applyFill="1" applyBorder="1"/>
    <xf numFmtId="165" fontId="9" fillId="0" borderId="7" xfId="0" applyNumberFormat="1" applyFont="1" applyFill="1" applyBorder="1"/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/>
    <xf numFmtId="165" fontId="9" fillId="0" borderId="0" xfId="0" applyNumberFormat="1" applyFont="1" applyBorder="1"/>
    <xf numFmtId="167" fontId="9" fillId="0" borderId="0" xfId="1" applyNumberFormat="1" applyFont="1" applyBorder="1"/>
    <xf numFmtId="0" fontId="9" fillId="0" borderId="0" xfId="0" applyFont="1" applyBorder="1"/>
    <xf numFmtId="0" fontId="13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/>
    <xf numFmtId="165" fontId="9" fillId="0" borderId="1" xfId="0" applyNumberFormat="1" applyFont="1" applyBorder="1"/>
    <xf numFmtId="167" fontId="9" fillId="0" borderId="1" xfId="1" applyNumberFormat="1" applyFont="1" applyBorder="1"/>
    <xf numFmtId="0" fontId="9" fillId="0" borderId="1" xfId="0" applyFont="1" applyBorder="1"/>
    <xf numFmtId="0" fontId="9" fillId="0" borderId="4" xfId="0" applyFont="1" applyBorder="1" applyAlignment="1">
      <alignment horizontal="left"/>
    </xf>
    <xf numFmtId="2" fontId="9" fillId="0" borderId="4" xfId="0" applyNumberFormat="1" applyFont="1" applyBorder="1"/>
    <xf numFmtId="165" fontId="9" fillId="0" borderId="4" xfId="0" applyNumberFormat="1" applyFont="1" applyBorder="1"/>
    <xf numFmtId="167" fontId="9" fillId="0" borderId="4" xfId="1" applyNumberFormat="1" applyFont="1" applyBorder="1"/>
    <xf numFmtId="0" fontId="11" fillId="0" borderId="3" xfId="0" applyFont="1" applyBorder="1"/>
    <xf numFmtId="0" fontId="11" fillId="0" borderId="9" xfId="0" applyFont="1" applyBorder="1"/>
    <xf numFmtId="167" fontId="9" fillId="0" borderId="3" xfId="1" applyNumberFormat="1" applyFont="1" applyBorder="1"/>
    <xf numFmtId="0" fontId="9" fillId="0" borderId="3" xfId="0" applyFont="1" applyBorder="1"/>
    <xf numFmtId="0" fontId="11" fillId="0" borderId="2" xfId="0" applyFont="1" applyBorder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2" xfId="0" applyFont="1" applyFill="1" applyBorder="1"/>
    <xf numFmtId="167" fontId="9" fillId="3" borderId="0" xfId="1" applyNumberFormat="1" applyFont="1" applyFill="1"/>
    <xf numFmtId="0" fontId="14" fillId="0" borderId="0" xfId="0" applyFont="1"/>
    <xf numFmtId="49" fontId="9" fillId="0" borderId="0" xfId="0" quotePrefix="1" applyNumberFormat="1" applyFont="1"/>
    <xf numFmtId="0" fontId="9" fillId="0" borderId="2" xfId="0" applyFont="1" applyBorder="1"/>
    <xf numFmtId="49" fontId="9" fillId="0" borderId="0" xfId="0" applyNumberFormat="1" applyFont="1"/>
    <xf numFmtId="0" fontId="2" fillId="0" borderId="0" xfId="0" applyFont="1"/>
  </cellXfs>
  <cellStyles count="8">
    <cellStyle name="Datum" xfId="7"/>
    <cellStyle name="Eingabe" xfId="4" builtinId="20" customBuiltin="1"/>
    <cellStyle name="Ergebnis" xfId="5" builtinId="25"/>
    <cellStyle name="Kolumnentitel" xfId="6"/>
    <cellStyle name="Komma" xfId="1" builtinId="3"/>
    <cellStyle name="Neutral" xfId="3" builtinId="28" customBuiltin="1"/>
    <cellStyle name="Standard" xfId="0" builtinId="0"/>
    <cellStyle name="Stil 1" xfId="2"/>
  </cellStyles>
  <dxfs count="5"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 patternType="solid">
          <fgColor auto="1"/>
          <bgColor rgb="FF92D050"/>
        </pattern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TableStyle="MeinFormat" defaultPivotStyle="PivotStyleLight16">
    <tableStyle name="MeinFormat" pivot="0" count="5">
      <tableStyleElement type="wholeTable" dxfId="4"/>
      <tableStyleElement type="headerRow" dxfId="3"/>
      <tableStyleElement type="totalRow" dxfId="2"/>
      <tableStyleElement type="second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19" sqref="B19"/>
    </sheetView>
  </sheetViews>
  <sheetFormatPr baseColWidth="10" defaultRowHeight="13.2" x14ac:dyDescent="0.25"/>
  <cols>
    <col min="2" max="2" width="19.88671875" customWidth="1"/>
  </cols>
  <sheetData>
    <row r="1" spans="1:8" ht="13.8" x14ac:dyDescent="0.3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3.8" x14ac:dyDescent="0.3">
      <c r="A2" s="12"/>
      <c r="B2" s="12"/>
      <c r="C2" s="12"/>
      <c r="D2" s="12"/>
      <c r="E2" s="12"/>
      <c r="F2" s="12"/>
      <c r="G2" s="12"/>
      <c r="H2" s="12"/>
    </row>
    <row r="3" spans="1:8" ht="13.8" x14ac:dyDescent="0.3">
      <c r="A3" s="12" t="s">
        <v>0</v>
      </c>
      <c r="B3" s="12" t="s">
        <v>40</v>
      </c>
      <c r="C3" s="12" t="s">
        <v>41</v>
      </c>
      <c r="D3" s="12"/>
      <c r="E3" s="12"/>
      <c r="F3" s="12"/>
      <c r="G3" s="12"/>
      <c r="H3" s="12"/>
    </row>
    <row r="4" spans="1:8" ht="13.8" x14ac:dyDescent="0.3">
      <c r="A4" s="13">
        <v>41306</v>
      </c>
      <c r="B4" s="12" t="s">
        <v>42</v>
      </c>
      <c r="C4" s="12">
        <v>5</v>
      </c>
      <c r="D4" s="12"/>
      <c r="E4" s="12"/>
      <c r="F4" s="12"/>
      <c r="G4" s="12"/>
      <c r="H4" s="12"/>
    </row>
    <row r="5" spans="1:8" ht="13.8" x14ac:dyDescent="0.3">
      <c r="A5" s="13">
        <v>41313</v>
      </c>
      <c r="B5" s="12" t="s">
        <v>45</v>
      </c>
      <c r="C5" s="12">
        <v>4.5</v>
      </c>
      <c r="D5" s="12"/>
      <c r="E5" s="12"/>
      <c r="F5" s="12"/>
      <c r="G5" s="12"/>
      <c r="H5" s="12"/>
    </row>
    <row r="6" spans="1:8" ht="13.8" x14ac:dyDescent="0.3">
      <c r="A6" s="13">
        <v>41348</v>
      </c>
      <c r="B6" s="12" t="s">
        <v>43</v>
      </c>
      <c r="C6" s="12">
        <v>3</v>
      </c>
      <c r="D6" s="12"/>
      <c r="E6" s="12"/>
      <c r="F6" s="12"/>
      <c r="G6" s="12"/>
      <c r="H6" s="12"/>
    </row>
    <row r="7" spans="1:8" ht="13.8" x14ac:dyDescent="0.3">
      <c r="A7" s="13">
        <v>41355</v>
      </c>
      <c r="B7" s="12" t="s">
        <v>42</v>
      </c>
      <c r="C7" s="12">
        <v>5</v>
      </c>
      <c r="D7" s="12"/>
      <c r="E7" s="12"/>
      <c r="F7" s="12"/>
      <c r="G7" s="12"/>
      <c r="H7" s="12"/>
    </row>
    <row r="8" spans="1:8" ht="13.8" x14ac:dyDescent="0.3">
      <c r="A8" s="13">
        <v>41362</v>
      </c>
      <c r="B8" s="12" t="s">
        <v>43</v>
      </c>
      <c r="C8" s="12">
        <v>6</v>
      </c>
      <c r="D8" s="12"/>
      <c r="E8" s="12"/>
      <c r="F8" s="12"/>
      <c r="G8" s="12"/>
      <c r="H8" s="12"/>
    </row>
    <row r="9" spans="1:8" ht="13.8" x14ac:dyDescent="0.3">
      <c r="A9" s="13">
        <v>41369</v>
      </c>
      <c r="B9" s="12" t="s">
        <v>45</v>
      </c>
      <c r="C9" s="12">
        <v>3.5</v>
      </c>
      <c r="D9" s="12"/>
      <c r="E9" s="12"/>
      <c r="F9" s="12"/>
      <c r="G9" s="12"/>
      <c r="H9" s="12"/>
    </row>
    <row r="10" spans="1:8" ht="13.8" x14ac:dyDescent="0.3">
      <c r="A10" s="13">
        <v>41376</v>
      </c>
      <c r="B10" s="12" t="s">
        <v>42</v>
      </c>
      <c r="C10" s="12">
        <v>4</v>
      </c>
      <c r="D10" s="12"/>
      <c r="E10" s="12"/>
      <c r="F10" s="12"/>
      <c r="G10" s="12"/>
      <c r="H10" s="12"/>
    </row>
    <row r="11" spans="1:8" ht="13.8" x14ac:dyDescent="0.3">
      <c r="A11" s="13">
        <v>41383</v>
      </c>
      <c r="B11" s="12" t="s">
        <v>42</v>
      </c>
      <c r="C11" s="12">
        <v>5</v>
      </c>
      <c r="D11" s="12"/>
      <c r="E11" s="12"/>
      <c r="F11" s="12"/>
      <c r="G11" s="12"/>
      <c r="H11" s="12"/>
    </row>
    <row r="12" spans="1:8" ht="13.8" x14ac:dyDescent="0.3">
      <c r="A12" s="13">
        <v>41390</v>
      </c>
      <c r="B12" s="12" t="s">
        <v>45</v>
      </c>
      <c r="C12" s="12">
        <v>5.5</v>
      </c>
      <c r="D12" s="12"/>
      <c r="E12" s="12"/>
      <c r="F12" s="12"/>
      <c r="G12" s="12"/>
      <c r="H12" s="12"/>
    </row>
    <row r="13" spans="1:8" ht="13.8" x14ac:dyDescent="0.3">
      <c r="A13" s="13">
        <v>41397</v>
      </c>
      <c r="B13" s="12" t="s">
        <v>43</v>
      </c>
      <c r="C13" s="12">
        <v>5</v>
      </c>
      <c r="D13" s="12"/>
      <c r="E13" s="12"/>
      <c r="F13" s="12"/>
      <c r="G13" s="12"/>
      <c r="H13" s="12"/>
    </row>
    <row r="14" spans="1:8" ht="13.8" x14ac:dyDescent="0.3">
      <c r="A14" s="13"/>
      <c r="B14" s="12"/>
      <c r="C14" s="12"/>
      <c r="D14" s="12"/>
      <c r="E14" s="12"/>
      <c r="F14" s="12"/>
      <c r="G14" s="12"/>
      <c r="H14" s="12"/>
    </row>
    <row r="15" spans="1:8" ht="13.8" x14ac:dyDescent="0.3">
      <c r="A15" s="12"/>
      <c r="B15" s="12" t="s">
        <v>5</v>
      </c>
      <c r="C15" s="12">
        <f>AVERAGE(C4:C13)</f>
        <v>4.6500000000000004</v>
      </c>
      <c r="D15" s="12"/>
      <c r="E15" s="12"/>
      <c r="F15" s="12"/>
      <c r="G15" s="12"/>
      <c r="H15" s="12"/>
    </row>
    <row r="16" spans="1:8" ht="13.8" x14ac:dyDescent="0.3">
      <c r="A16" s="12"/>
      <c r="B16" s="12"/>
      <c r="C16" s="12"/>
      <c r="D16" s="12"/>
      <c r="E16" s="12"/>
      <c r="F16" s="12"/>
      <c r="G16" s="12"/>
      <c r="H16" s="12"/>
    </row>
    <row r="17" spans="1:8" ht="13.8" x14ac:dyDescent="0.3">
      <c r="A17" s="12"/>
      <c r="B17" s="12"/>
      <c r="C17" s="12"/>
      <c r="D17" s="12"/>
      <c r="E17" s="12"/>
      <c r="F17" s="12"/>
      <c r="G17" s="12"/>
      <c r="H17" s="12"/>
    </row>
    <row r="18" spans="1:8" ht="13.8" x14ac:dyDescent="0.3">
      <c r="A18" s="12"/>
      <c r="B18" s="12"/>
      <c r="C18" s="12"/>
      <c r="D18" s="12"/>
      <c r="E18" s="12"/>
      <c r="F18" s="12"/>
      <c r="G18" s="12"/>
      <c r="H18" s="12"/>
    </row>
    <row r="19" spans="1:8" ht="13.8" x14ac:dyDescent="0.3">
      <c r="A19" s="12"/>
      <c r="B19" s="12"/>
      <c r="C19" s="12"/>
      <c r="D19" s="12"/>
      <c r="E19" s="12"/>
      <c r="F19" s="12"/>
      <c r="G19" s="12"/>
      <c r="H19" s="12"/>
    </row>
    <row r="20" spans="1:8" ht="13.8" x14ac:dyDescent="0.3">
      <c r="A20" s="12"/>
      <c r="B20" s="12"/>
      <c r="C20" s="12"/>
      <c r="D20" s="12"/>
      <c r="E20" s="12"/>
      <c r="F20" s="12"/>
      <c r="G20" s="12"/>
      <c r="H20" s="12"/>
    </row>
    <row r="21" spans="1:8" ht="13.8" x14ac:dyDescent="0.3">
      <c r="A21" s="12"/>
      <c r="B21" s="12"/>
      <c r="C21" s="12"/>
      <c r="D21" s="12"/>
      <c r="E21" s="12"/>
      <c r="F21" s="12"/>
      <c r="G21" s="12"/>
      <c r="H21" s="12"/>
    </row>
    <row r="22" spans="1:8" ht="13.8" x14ac:dyDescent="0.3">
      <c r="A22" s="12"/>
      <c r="B22" s="12"/>
      <c r="C22" s="12"/>
      <c r="D22" s="12"/>
      <c r="E22" s="12"/>
      <c r="F22" s="12"/>
      <c r="G22" s="12"/>
      <c r="H22" s="12"/>
    </row>
    <row r="23" spans="1:8" ht="13.8" x14ac:dyDescent="0.3">
      <c r="A23" s="12"/>
      <c r="B23" s="12"/>
      <c r="C23" s="12"/>
      <c r="D23" s="12"/>
      <c r="E23" s="12"/>
      <c r="F23" s="12"/>
      <c r="G23" s="12"/>
      <c r="H23" s="12"/>
    </row>
    <row r="24" spans="1:8" ht="13.8" x14ac:dyDescent="0.3">
      <c r="A24" s="12"/>
      <c r="B24" s="12"/>
      <c r="C24" s="12"/>
      <c r="D24" s="12"/>
      <c r="E24" s="12"/>
      <c r="F24" s="12"/>
      <c r="G24" s="12"/>
      <c r="H24" s="12"/>
    </row>
    <row r="25" spans="1:8" ht="13.8" x14ac:dyDescent="0.3">
      <c r="A25" s="12"/>
      <c r="B25" s="12"/>
      <c r="C25" s="12"/>
      <c r="D25" s="12"/>
      <c r="E25" s="12"/>
      <c r="F25" s="12"/>
      <c r="G25" s="12"/>
      <c r="H25" s="12"/>
    </row>
    <row r="26" spans="1:8" ht="13.8" x14ac:dyDescent="0.3">
      <c r="A26" s="12"/>
      <c r="B26" s="12"/>
      <c r="C26" s="12"/>
      <c r="D26" s="12"/>
      <c r="E26" s="12"/>
      <c r="F26" s="12"/>
      <c r="G26" s="12"/>
      <c r="H26" s="12"/>
    </row>
    <row r="27" spans="1:8" ht="13.8" x14ac:dyDescent="0.3">
      <c r="A27" s="12"/>
      <c r="B27" s="12"/>
      <c r="C27" s="12"/>
      <c r="D27" s="12"/>
      <c r="E27" s="12"/>
      <c r="F27" s="12"/>
      <c r="G27" s="12"/>
      <c r="H27" s="12"/>
    </row>
    <row r="28" spans="1:8" ht="13.8" x14ac:dyDescent="0.3">
      <c r="A28" s="12"/>
      <c r="B28" s="12"/>
      <c r="C28" s="12"/>
      <c r="D28" s="12"/>
      <c r="E28" s="12"/>
      <c r="F28" s="12"/>
      <c r="G28" s="12"/>
      <c r="H28" s="12"/>
    </row>
    <row r="29" spans="1:8" ht="13.8" x14ac:dyDescent="0.3">
      <c r="A29" s="12"/>
      <c r="B29" s="12"/>
      <c r="C29" s="12"/>
      <c r="D29" s="12"/>
      <c r="E29" s="12"/>
      <c r="F29" s="12"/>
      <c r="G29" s="12"/>
      <c r="H29" s="12"/>
    </row>
    <row r="30" spans="1:8" ht="13.8" x14ac:dyDescent="0.3">
      <c r="A30" s="12"/>
      <c r="B30" s="12"/>
      <c r="C30" s="12"/>
      <c r="D30" s="12"/>
      <c r="E30" s="12"/>
      <c r="F30" s="12"/>
      <c r="G30" s="12"/>
      <c r="H30" s="12"/>
    </row>
    <row r="31" spans="1:8" ht="13.8" x14ac:dyDescent="0.3">
      <c r="A31" s="12"/>
      <c r="B31" s="12"/>
      <c r="C31" s="12"/>
      <c r="D31" s="12"/>
      <c r="E31" s="12"/>
      <c r="F31" s="12"/>
      <c r="G31" s="12"/>
      <c r="H31" s="12"/>
    </row>
    <row r="32" spans="1:8" ht="13.8" x14ac:dyDescent="0.3">
      <c r="A32" s="12"/>
      <c r="B32" s="12"/>
      <c r="C32" s="12"/>
      <c r="D32" s="12"/>
      <c r="E32" s="12"/>
      <c r="F32" s="12"/>
      <c r="G32" s="12"/>
      <c r="H32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M18" sqref="M18"/>
    </sheetView>
  </sheetViews>
  <sheetFormatPr baseColWidth="10" defaultRowHeight="13.2" x14ac:dyDescent="0.25"/>
  <cols>
    <col min="3" max="3" width="8.5546875" customWidth="1"/>
    <col min="4" max="4" width="8.88671875" customWidth="1"/>
    <col min="5" max="5" width="9" customWidth="1"/>
    <col min="6" max="6" width="8.109375" style="11" customWidth="1"/>
    <col min="7" max="7" width="7.44140625" customWidth="1"/>
  </cols>
  <sheetData>
    <row r="1" spans="1:13" ht="15.6" x14ac:dyDescent="0.3">
      <c r="A1" s="19" t="s">
        <v>34</v>
      </c>
      <c r="B1" s="12"/>
      <c r="C1" s="12"/>
      <c r="D1" s="12"/>
      <c r="E1" s="12"/>
      <c r="F1" s="20"/>
      <c r="G1" s="21"/>
    </row>
    <row r="2" spans="1:13" ht="13.8" x14ac:dyDescent="0.3">
      <c r="A2" s="22">
        <f ca="1">TODAY()</f>
        <v>41373</v>
      </c>
      <c r="B2" s="23"/>
      <c r="C2" s="12"/>
      <c r="D2" s="12"/>
      <c r="E2" s="12"/>
      <c r="F2" s="20"/>
      <c r="G2" s="12"/>
    </row>
    <row r="3" spans="1:13" ht="13.8" x14ac:dyDescent="0.3">
      <c r="A3" s="24" t="s">
        <v>0</v>
      </c>
      <c r="B3" s="25" t="s">
        <v>1</v>
      </c>
      <c r="C3" s="26" t="s">
        <v>4</v>
      </c>
      <c r="D3" s="26" t="s">
        <v>3</v>
      </c>
      <c r="E3" s="26" t="s">
        <v>2</v>
      </c>
      <c r="F3" s="27" t="s">
        <v>9</v>
      </c>
      <c r="G3" s="28" t="s">
        <v>35</v>
      </c>
    </row>
    <row r="4" spans="1:13" ht="13.8" x14ac:dyDescent="0.3">
      <c r="A4" s="29">
        <v>41334</v>
      </c>
      <c r="B4" s="30">
        <v>0.33333333333333331</v>
      </c>
      <c r="C4" s="31">
        <v>167</v>
      </c>
      <c r="D4" s="31">
        <v>87</v>
      </c>
      <c r="E4" s="31">
        <v>58</v>
      </c>
      <c r="F4" s="32">
        <v>80</v>
      </c>
      <c r="G4" s="31"/>
      <c r="I4" s="2"/>
    </row>
    <row r="5" spans="1:13" ht="13.8" x14ac:dyDescent="0.3">
      <c r="A5" s="29">
        <f>A4+1</f>
        <v>41335</v>
      </c>
      <c r="B5" s="30">
        <v>0.66666666666666663</v>
      </c>
      <c r="C5" s="31">
        <v>158</v>
      </c>
      <c r="D5" s="31">
        <v>92</v>
      </c>
      <c r="E5" s="31">
        <v>65</v>
      </c>
      <c r="F5" s="32">
        <v>82</v>
      </c>
      <c r="G5" s="33">
        <f>+F5-F4</f>
        <v>2</v>
      </c>
      <c r="I5" s="2"/>
    </row>
    <row r="6" spans="1:13" ht="13.8" x14ac:dyDescent="0.3">
      <c r="A6" s="29">
        <f t="shared" ref="A6:A34" si="0">A5+1</f>
        <v>41336</v>
      </c>
      <c r="B6" s="30">
        <v>0.63194444444444442</v>
      </c>
      <c r="C6" s="31">
        <v>158</v>
      </c>
      <c r="D6" s="31">
        <v>95</v>
      </c>
      <c r="E6" s="31">
        <v>64</v>
      </c>
      <c r="F6" s="32">
        <v>81.5</v>
      </c>
      <c r="G6" s="33">
        <f t="shared" ref="G6:G34" si="1">+F6-F5</f>
        <v>-0.5</v>
      </c>
      <c r="I6" s="2"/>
    </row>
    <row r="7" spans="1:13" ht="13.8" x14ac:dyDescent="0.3">
      <c r="A7" s="29">
        <f t="shared" si="0"/>
        <v>41337</v>
      </c>
      <c r="B7" s="30">
        <v>0.79166666666666663</v>
      </c>
      <c r="C7" s="31">
        <v>150</v>
      </c>
      <c r="D7" s="31">
        <v>84</v>
      </c>
      <c r="E7" s="31">
        <v>72</v>
      </c>
      <c r="F7" s="32">
        <v>78</v>
      </c>
      <c r="G7" s="33">
        <f t="shared" si="1"/>
        <v>-3.5</v>
      </c>
      <c r="I7" s="2"/>
      <c r="K7" s="65"/>
      <c r="L7" s="65"/>
      <c r="M7" s="65"/>
    </row>
    <row r="8" spans="1:13" ht="13.8" x14ac:dyDescent="0.3">
      <c r="A8" s="29">
        <f t="shared" si="0"/>
        <v>41338</v>
      </c>
      <c r="B8" s="30">
        <v>0.35416666666666669</v>
      </c>
      <c r="C8" s="31">
        <v>141</v>
      </c>
      <c r="D8" s="31">
        <v>87</v>
      </c>
      <c r="E8" s="31">
        <v>76</v>
      </c>
      <c r="F8" s="32">
        <v>79</v>
      </c>
      <c r="G8" s="33">
        <f t="shared" si="1"/>
        <v>1</v>
      </c>
      <c r="I8" s="2"/>
    </row>
    <row r="9" spans="1:13" ht="13.8" x14ac:dyDescent="0.3">
      <c r="A9" s="29">
        <f t="shared" si="0"/>
        <v>41339</v>
      </c>
      <c r="B9" s="30">
        <v>0.625</v>
      </c>
      <c r="C9" s="31">
        <v>133</v>
      </c>
      <c r="D9" s="31">
        <v>75</v>
      </c>
      <c r="E9" s="31">
        <v>106</v>
      </c>
      <c r="F9" s="32">
        <v>80</v>
      </c>
      <c r="G9" s="33">
        <f t="shared" si="1"/>
        <v>1</v>
      </c>
      <c r="I9" s="2"/>
    </row>
    <row r="10" spans="1:13" ht="13.8" x14ac:dyDescent="0.3">
      <c r="A10" s="29">
        <f t="shared" si="0"/>
        <v>41340</v>
      </c>
      <c r="B10" s="30">
        <v>0.35416666666666669</v>
      </c>
      <c r="C10" s="31">
        <v>140</v>
      </c>
      <c r="D10" s="31">
        <v>83</v>
      </c>
      <c r="E10" s="31">
        <v>65</v>
      </c>
      <c r="F10" s="32">
        <v>81</v>
      </c>
      <c r="G10" s="33">
        <f t="shared" si="1"/>
        <v>1</v>
      </c>
      <c r="I10" s="2"/>
    </row>
    <row r="11" spans="1:13" ht="13.8" x14ac:dyDescent="0.3">
      <c r="A11" s="29">
        <f t="shared" si="0"/>
        <v>41341</v>
      </c>
      <c r="B11" s="30">
        <v>0.5625</v>
      </c>
      <c r="C11" s="31">
        <v>139</v>
      </c>
      <c r="D11" s="31">
        <v>85</v>
      </c>
      <c r="E11" s="31">
        <v>69</v>
      </c>
      <c r="F11" s="32">
        <v>81.5</v>
      </c>
      <c r="G11" s="33">
        <f t="shared" si="1"/>
        <v>0.5</v>
      </c>
      <c r="I11" s="2"/>
    </row>
    <row r="12" spans="1:13" ht="13.8" x14ac:dyDescent="0.3">
      <c r="A12" s="29">
        <f t="shared" si="0"/>
        <v>41342</v>
      </c>
      <c r="B12" s="30">
        <v>0.42708333333333331</v>
      </c>
      <c r="C12" s="31">
        <v>156</v>
      </c>
      <c r="D12" s="31">
        <v>89</v>
      </c>
      <c r="E12" s="31">
        <v>64</v>
      </c>
      <c r="F12" s="32">
        <v>80.5</v>
      </c>
      <c r="G12" s="33">
        <f t="shared" si="1"/>
        <v>-1</v>
      </c>
      <c r="I12" s="2"/>
    </row>
    <row r="13" spans="1:13" ht="13.8" x14ac:dyDescent="0.3">
      <c r="A13" s="29">
        <f t="shared" si="0"/>
        <v>41343</v>
      </c>
      <c r="B13" s="30">
        <v>0.79166666666666663</v>
      </c>
      <c r="C13" s="31">
        <v>140</v>
      </c>
      <c r="D13" s="31">
        <v>86</v>
      </c>
      <c r="E13" s="31">
        <v>68</v>
      </c>
      <c r="F13" s="32">
        <v>78</v>
      </c>
      <c r="G13" s="33">
        <f t="shared" si="1"/>
        <v>-2.5</v>
      </c>
      <c r="I13" s="2"/>
    </row>
    <row r="14" spans="1:13" ht="13.8" x14ac:dyDescent="0.3">
      <c r="A14" s="29">
        <f t="shared" si="0"/>
        <v>41344</v>
      </c>
      <c r="B14" s="30">
        <v>0.625</v>
      </c>
      <c r="C14" s="31">
        <v>149</v>
      </c>
      <c r="D14" s="31">
        <v>84</v>
      </c>
      <c r="E14" s="31">
        <v>68</v>
      </c>
      <c r="F14" s="32">
        <v>79</v>
      </c>
      <c r="G14" s="33">
        <f t="shared" si="1"/>
        <v>1</v>
      </c>
      <c r="I14" s="2"/>
    </row>
    <row r="15" spans="1:13" ht="13.8" x14ac:dyDescent="0.3">
      <c r="A15" s="29">
        <f t="shared" si="0"/>
        <v>41345</v>
      </c>
      <c r="B15" s="30">
        <v>0.41666666666666669</v>
      </c>
      <c r="C15" s="31">
        <v>149</v>
      </c>
      <c r="D15" s="31">
        <v>81</v>
      </c>
      <c r="E15" s="31">
        <v>68</v>
      </c>
      <c r="F15" s="32">
        <v>78.5</v>
      </c>
      <c r="G15" s="33">
        <f t="shared" si="1"/>
        <v>-0.5</v>
      </c>
      <c r="I15" s="2"/>
    </row>
    <row r="16" spans="1:13" ht="13.8" x14ac:dyDescent="0.3">
      <c r="A16" s="29">
        <f t="shared" si="0"/>
        <v>41346</v>
      </c>
      <c r="B16" s="30">
        <v>0.625</v>
      </c>
      <c r="C16" s="31">
        <v>132</v>
      </c>
      <c r="D16" s="31">
        <v>76</v>
      </c>
      <c r="E16" s="31">
        <v>72</v>
      </c>
      <c r="F16" s="32">
        <v>80</v>
      </c>
      <c r="G16" s="33">
        <f t="shared" si="1"/>
        <v>1.5</v>
      </c>
      <c r="I16" s="2"/>
    </row>
    <row r="17" spans="1:9" ht="13.8" x14ac:dyDescent="0.3">
      <c r="A17" s="29">
        <f t="shared" si="0"/>
        <v>41347</v>
      </c>
      <c r="B17" s="30">
        <v>0.375</v>
      </c>
      <c r="C17" s="31">
        <v>137</v>
      </c>
      <c r="D17" s="31">
        <v>80</v>
      </c>
      <c r="E17" s="31">
        <v>68</v>
      </c>
      <c r="F17" s="32">
        <v>80</v>
      </c>
      <c r="G17" s="33">
        <f t="shared" si="1"/>
        <v>0</v>
      </c>
      <c r="I17" s="2"/>
    </row>
    <row r="18" spans="1:9" ht="13.8" x14ac:dyDescent="0.3">
      <c r="A18" s="29">
        <f t="shared" si="0"/>
        <v>41348</v>
      </c>
      <c r="B18" s="30">
        <v>0.39583333333333331</v>
      </c>
      <c r="C18" s="31">
        <v>136</v>
      </c>
      <c r="D18" s="31">
        <v>81</v>
      </c>
      <c r="E18" s="31">
        <v>67</v>
      </c>
      <c r="F18" s="32">
        <v>80</v>
      </c>
      <c r="G18" s="33">
        <f t="shared" si="1"/>
        <v>0</v>
      </c>
      <c r="I18" s="2"/>
    </row>
    <row r="19" spans="1:9" ht="13.8" x14ac:dyDescent="0.3">
      <c r="A19" s="29">
        <f t="shared" si="0"/>
        <v>41349</v>
      </c>
      <c r="B19" s="30">
        <v>0.41666666666666669</v>
      </c>
      <c r="C19" s="31">
        <v>146</v>
      </c>
      <c r="D19" s="31">
        <v>83</v>
      </c>
      <c r="E19" s="31">
        <v>66</v>
      </c>
      <c r="F19" s="32">
        <v>80</v>
      </c>
      <c r="G19" s="33">
        <f t="shared" si="1"/>
        <v>0</v>
      </c>
      <c r="I19" s="2"/>
    </row>
    <row r="20" spans="1:9" ht="13.8" x14ac:dyDescent="0.3">
      <c r="A20" s="29">
        <f t="shared" si="0"/>
        <v>41350</v>
      </c>
      <c r="B20" s="30">
        <v>0.58333333333333337</v>
      </c>
      <c r="C20" s="31">
        <v>140</v>
      </c>
      <c r="D20" s="31">
        <v>84</v>
      </c>
      <c r="E20" s="31">
        <v>56</v>
      </c>
      <c r="F20" s="32">
        <v>80</v>
      </c>
      <c r="G20" s="33">
        <f t="shared" si="1"/>
        <v>0</v>
      </c>
      <c r="I20" s="2"/>
    </row>
    <row r="21" spans="1:9" ht="13.8" x14ac:dyDescent="0.3">
      <c r="A21" s="29">
        <f t="shared" si="0"/>
        <v>41351</v>
      </c>
      <c r="B21" s="30">
        <v>0.45833333333333331</v>
      </c>
      <c r="C21" s="31">
        <v>140</v>
      </c>
      <c r="D21" s="31">
        <v>86</v>
      </c>
      <c r="E21" s="31">
        <v>71</v>
      </c>
      <c r="F21" s="32">
        <v>80</v>
      </c>
      <c r="G21" s="33">
        <f t="shared" si="1"/>
        <v>0</v>
      </c>
      <c r="I21" s="2"/>
    </row>
    <row r="22" spans="1:9" ht="13.8" x14ac:dyDescent="0.3">
      <c r="A22" s="29">
        <f t="shared" si="0"/>
        <v>41352</v>
      </c>
      <c r="B22" s="30">
        <v>0.625</v>
      </c>
      <c r="C22" s="31">
        <v>152</v>
      </c>
      <c r="D22" s="31">
        <v>76</v>
      </c>
      <c r="E22" s="31">
        <v>110</v>
      </c>
      <c r="F22" s="32">
        <v>81.5</v>
      </c>
      <c r="G22" s="33">
        <f t="shared" si="1"/>
        <v>1.5</v>
      </c>
      <c r="I22" s="2"/>
    </row>
    <row r="23" spans="1:9" ht="13.8" x14ac:dyDescent="0.3">
      <c r="A23" s="29">
        <f t="shared" si="0"/>
        <v>41353</v>
      </c>
      <c r="B23" s="30">
        <v>0.625</v>
      </c>
      <c r="C23" s="31">
        <v>154</v>
      </c>
      <c r="D23" s="31">
        <v>68</v>
      </c>
      <c r="E23" s="31">
        <v>70</v>
      </c>
      <c r="F23" s="32">
        <v>81</v>
      </c>
      <c r="G23" s="33">
        <f t="shared" si="1"/>
        <v>-0.5</v>
      </c>
      <c r="I23" s="2"/>
    </row>
    <row r="24" spans="1:9" ht="13.8" x14ac:dyDescent="0.3">
      <c r="A24" s="29">
        <f t="shared" si="0"/>
        <v>41354</v>
      </c>
      <c r="B24" s="30">
        <v>0.58333333333333337</v>
      </c>
      <c r="C24" s="31">
        <v>116</v>
      </c>
      <c r="D24" s="31">
        <v>72</v>
      </c>
      <c r="E24" s="31">
        <v>68</v>
      </c>
      <c r="F24" s="32">
        <v>80</v>
      </c>
      <c r="G24" s="33">
        <f t="shared" si="1"/>
        <v>-1</v>
      </c>
      <c r="I24" s="2"/>
    </row>
    <row r="25" spans="1:9" ht="13.8" x14ac:dyDescent="0.3">
      <c r="A25" s="29">
        <f t="shared" si="0"/>
        <v>41355</v>
      </c>
      <c r="B25" s="30">
        <v>0.45833333333333331</v>
      </c>
      <c r="C25" s="31">
        <v>135</v>
      </c>
      <c r="D25" s="31">
        <v>78</v>
      </c>
      <c r="E25" s="31">
        <v>64</v>
      </c>
      <c r="F25" s="32">
        <v>81</v>
      </c>
      <c r="G25" s="33">
        <f t="shared" si="1"/>
        <v>1</v>
      </c>
      <c r="I25" s="2"/>
    </row>
    <row r="26" spans="1:9" ht="13.8" x14ac:dyDescent="0.3">
      <c r="A26" s="29">
        <f t="shared" si="0"/>
        <v>41356</v>
      </c>
      <c r="B26" s="30">
        <v>0.625</v>
      </c>
      <c r="C26" s="31">
        <v>144</v>
      </c>
      <c r="D26" s="31">
        <v>78</v>
      </c>
      <c r="E26" s="31">
        <v>60</v>
      </c>
      <c r="F26" s="32">
        <v>81</v>
      </c>
      <c r="G26" s="33">
        <f t="shared" si="1"/>
        <v>0</v>
      </c>
      <c r="I26" s="2"/>
    </row>
    <row r="27" spans="1:9" ht="13.8" x14ac:dyDescent="0.3">
      <c r="A27" s="29">
        <f t="shared" si="0"/>
        <v>41357</v>
      </c>
      <c r="B27" s="30">
        <v>0.625</v>
      </c>
      <c r="C27" s="31">
        <v>142</v>
      </c>
      <c r="D27" s="31">
        <v>76</v>
      </c>
      <c r="E27" s="31">
        <v>72</v>
      </c>
      <c r="F27" s="32">
        <v>82</v>
      </c>
      <c r="G27" s="33">
        <f t="shared" si="1"/>
        <v>1</v>
      </c>
      <c r="I27" s="2"/>
    </row>
    <row r="28" spans="1:9" ht="13.8" x14ac:dyDescent="0.3">
      <c r="A28" s="29">
        <f t="shared" si="0"/>
        <v>41358</v>
      </c>
      <c r="B28" s="30">
        <v>0.64583333333333337</v>
      </c>
      <c r="C28" s="31">
        <v>137</v>
      </c>
      <c r="D28" s="31">
        <v>80</v>
      </c>
      <c r="E28" s="31">
        <v>68</v>
      </c>
      <c r="F28" s="32">
        <v>84</v>
      </c>
      <c r="G28" s="33">
        <f t="shared" si="1"/>
        <v>2</v>
      </c>
      <c r="I28" s="2"/>
    </row>
    <row r="29" spans="1:9" ht="13.8" x14ac:dyDescent="0.3">
      <c r="A29" s="29">
        <f t="shared" si="0"/>
        <v>41359</v>
      </c>
      <c r="B29" s="30">
        <v>0.72916666666666663</v>
      </c>
      <c r="C29" s="31">
        <v>136</v>
      </c>
      <c r="D29" s="31">
        <v>81</v>
      </c>
      <c r="E29" s="31">
        <v>67</v>
      </c>
      <c r="F29" s="32">
        <v>82</v>
      </c>
      <c r="G29" s="33">
        <f t="shared" si="1"/>
        <v>-2</v>
      </c>
      <c r="I29" s="2"/>
    </row>
    <row r="30" spans="1:9" ht="13.8" x14ac:dyDescent="0.3">
      <c r="A30" s="29">
        <f t="shared" si="0"/>
        <v>41360</v>
      </c>
      <c r="B30" s="30">
        <v>0.41666666666666669</v>
      </c>
      <c r="C30" s="31">
        <v>146</v>
      </c>
      <c r="D30" s="31">
        <v>83</v>
      </c>
      <c r="E30" s="31">
        <v>66</v>
      </c>
      <c r="F30" s="32">
        <v>81.5</v>
      </c>
      <c r="G30" s="33">
        <f t="shared" si="1"/>
        <v>-0.5</v>
      </c>
      <c r="I30" s="2"/>
    </row>
    <row r="31" spans="1:9" ht="13.8" x14ac:dyDescent="0.3">
      <c r="A31" s="29">
        <f t="shared" si="0"/>
        <v>41361</v>
      </c>
      <c r="B31" s="30">
        <v>0.625</v>
      </c>
      <c r="C31" s="31">
        <v>172</v>
      </c>
      <c r="D31" s="31">
        <v>84</v>
      </c>
      <c r="E31" s="31">
        <v>56</v>
      </c>
      <c r="F31" s="32">
        <v>81.5</v>
      </c>
      <c r="G31" s="33">
        <f t="shared" si="1"/>
        <v>0</v>
      </c>
      <c r="I31" s="2"/>
    </row>
    <row r="32" spans="1:9" ht="13.8" x14ac:dyDescent="0.3">
      <c r="A32" s="29">
        <f t="shared" si="0"/>
        <v>41362</v>
      </c>
      <c r="B32" s="30">
        <v>0.625</v>
      </c>
      <c r="C32" s="31">
        <v>166</v>
      </c>
      <c r="D32" s="31">
        <v>86</v>
      </c>
      <c r="E32" s="31">
        <v>70</v>
      </c>
      <c r="F32" s="32">
        <v>82</v>
      </c>
      <c r="G32" s="33">
        <f t="shared" si="1"/>
        <v>0.5</v>
      </c>
      <c r="I32" s="2"/>
    </row>
    <row r="33" spans="1:9" ht="13.8" x14ac:dyDescent="0.3">
      <c r="A33" s="29">
        <f t="shared" si="0"/>
        <v>41363</v>
      </c>
      <c r="B33" s="30">
        <v>0.64583333333333337</v>
      </c>
      <c r="C33" s="31">
        <v>140</v>
      </c>
      <c r="D33" s="31">
        <v>84</v>
      </c>
      <c r="E33" s="31">
        <v>56</v>
      </c>
      <c r="F33" s="32">
        <v>81</v>
      </c>
      <c r="G33" s="33">
        <f t="shared" si="1"/>
        <v>-1</v>
      </c>
      <c r="I33" s="2"/>
    </row>
    <row r="34" spans="1:9" ht="13.8" x14ac:dyDescent="0.3">
      <c r="A34" s="29">
        <f t="shared" si="0"/>
        <v>41364</v>
      </c>
      <c r="B34" s="30">
        <v>0.72916666666666663</v>
      </c>
      <c r="C34" s="31">
        <v>135</v>
      </c>
      <c r="D34" s="31">
        <v>86</v>
      </c>
      <c r="E34" s="31">
        <v>72</v>
      </c>
      <c r="F34" s="32">
        <v>80</v>
      </c>
      <c r="G34" s="33">
        <f t="shared" si="1"/>
        <v>-1</v>
      </c>
      <c r="I34" s="2"/>
    </row>
    <row r="35" spans="1:9" ht="13.8" x14ac:dyDescent="0.3">
      <c r="A35" s="24" t="s">
        <v>5</v>
      </c>
      <c r="B35" s="34"/>
      <c r="C35" s="35">
        <f>AVERAGE(C4:C34)</f>
        <v>144.70967741935485</v>
      </c>
      <c r="D35" s="35">
        <f>AVERAGE(D4:D34)</f>
        <v>82.258064516129039</v>
      </c>
      <c r="E35" s="35">
        <f>AVERAGE(E4:E34)</f>
        <v>69.096774193548384</v>
      </c>
      <c r="F35" s="27"/>
      <c r="G35" s="28"/>
    </row>
    <row r="36" spans="1:9" ht="14.4" x14ac:dyDescent="0.3">
      <c r="A36" s="14" t="s">
        <v>39</v>
      </c>
      <c r="B36" s="15"/>
      <c r="C36" s="16">
        <f>GEOMEAN(C4:C34)</f>
        <v>144.25353683080343</v>
      </c>
      <c r="D36" s="16">
        <f t="shared" ref="D36:E36" si="2">GEOMEAN(D4:D34)</f>
        <v>82.066547544560933</v>
      </c>
      <c r="E36" s="16">
        <f t="shared" si="2"/>
        <v>68.335037557385562</v>
      </c>
      <c r="F36" s="17"/>
      <c r="G36" s="18"/>
    </row>
    <row r="37" spans="1:9" ht="13.8" x14ac:dyDescent="0.3">
      <c r="A37" s="36"/>
      <c r="B37" s="37"/>
      <c r="C37" s="38"/>
      <c r="D37" s="38"/>
      <c r="E37" s="38"/>
      <c r="F37" s="39"/>
      <c r="G37" s="40"/>
    </row>
    <row r="38" spans="1:9" ht="18" x14ac:dyDescent="0.35">
      <c r="A38" s="41" t="s">
        <v>31</v>
      </c>
      <c r="B38" s="42">
        <f ca="1">TODAY()</f>
        <v>41373</v>
      </c>
      <c r="C38" s="38"/>
      <c r="D38" s="38"/>
      <c r="E38" s="38"/>
      <c r="F38" s="39"/>
      <c r="G38" s="40"/>
    </row>
    <row r="39" spans="1:9" ht="13.8" x14ac:dyDescent="0.3">
      <c r="A39" s="43" t="s">
        <v>6</v>
      </c>
      <c r="B39" s="44"/>
      <c r="C39" s="45">
        <f>STDEV(C4:C34)</f>
        <v>11.733693787229711</v>
      </c>
      <c r="D39" s="45">
        <f>STDEV(D4:D34)</f>
        <v>5.6507683367573049</v>
      </c>
      <c r="E39" s="45">
        <f>STDEV(E4:E34)</f>
        <v>11.530697691263617</v>
      </c>
      <c r="F39" s="46"/>
      <c r="G39" s="47"/>
    </row>
    <row r="40" spans="1:9" ht="13.8" x14ac:dyDescent="0.3">
      <c r="A40" s="36" t="s">
        <v>32</v>
      </c>
      <c r="B40" s="37"/>
      <c r="C40" s="38">
        <f>+C35-C39</f>
        <v>132.97598363212512</v>
      </c>
      <c r="D40" s="38">
        <f>+D35-D39</f>
        <v>76.60729617937173</v>
      </c>
      <c r="E40" s="38">
        <f>+E35-E39</f>
        <v>57.566076502284766</v>
      </c>
      <c r="F40" s="39"/>
      <c r="G40" s="39"/>
    </row>
    <row r="41" spans="1:9" ht="13.8" x14ac:dyDescent="0.3">
      <c r="A41" s="48"/>
      <c r="B41" s="49"/>
      <c r="C41" s="50">
        <f>+C35+C39</f>
        <v>156.44337120658457</v>
      </c>
      <c r="D41" s="50">
        <f>+D35+D39</f>
        <v>87.908832852886349</v>
      </c>
      <c r="E41" s="50">
        <f>+E35+E39</f>
        <v>80.627471884811996</v>
      </c>
      <c r="F41" s="51"/>
      <c r="G41" s="51"/>
    </row>
    <row r="42" spans="1:9" ht="13.8" x14ac:dyDescent="0.3">
      <c r="A42" s="43" t="s">
        <v>7</v>
      </c>
      <c r="B42" s="44"/>
      <c r="C42" s="47">
        <f>MAX(C4:C34)</f>
        <v>172</v>
      </c>
      <c r="D42" s="47">
        <f>MAX(D4:D34)</f>
        <v>95</v>
      </c>
      <c r="E42" s="47">
        <f>MAX(E4:E34)</f>
        <v>110</v>
      </c>
      <c r="F42" s="46"/>
      <c r="G42" s="47"/>
    </row>
    <row r="43" spans="1:9" ht="13.8" x14ac:dyDescent="0.3">
      <c r="A43" s="43" t="s">
        <v>8</v>
      </c>
      <c r="B43" s="44"/>
      <c r="C43" s="47">
        <f>MIN(C4:C34)</f>
        <v>116</v>
      </c>
      <c r="D43" s="47">
        <f>MIN(D4:D34)</f>
        <v>68</v>
      </c>
      <c r="E43" s="47">
        <f>MIN(E4:E34)</f>
        <v>56</v>
      </c>
      <c r="F43" s="46"/>
      <c r="G43" s="47"/>
    </row>
    <row r="44" spans="1:9" ht="13.8" x14ac:dyDescent="0.3">
      <c r="A44" s="43" t="s">
        <v>36</v>
      </c>
      <c r="B44" s="44"/>
      <c r="C44" s="47">
        <f>_xlfn.QUARTILE.EXC(C4:C34,1)</f>
        <v>137</v>
      </c>
      <c r="D44" s="47">
        <f>_xlfn.QUARTILE.EXC(D4:D34,1)</f>
        <v>78</v>
      </c>
      <c r="E44" s="47">
        <f>_xlfn.QUARTILE.EXC(E4:E34,1)</f>
        <v>64</v>
      </c>
      <c r="F44" s="46"/>
      <c r="G44" s="47"/>
    </row>
    <row r="45" spans="1:9" ht="13.8" x14ac:dyDescent="0.3">
      <c r="A45" s="43" t="s">
        <v>37</v>
      </c>
      <c r="B45" s="44"/>
      <c r="C45" s="47">
        <f>MEDIAN(C4:C34)</f>
        <v>141</v>
      </c>
      <c r="D45" s="47">
        <f>MEDIAN(D4:D34)</f>
        <v>83</v>
      </c>
      <c r="E45" s="47">
        <f>MEDIAN(E4:E34)</f>
        <v>68</v>
      </c>
      <c r="F45" s="46"/>
      <c r="G45" s="47"/>
    </row>
    <row r="46" spans="1:9" ht="13.8" x14ac:dyDescent="0.3">
      <c r="A46" s="43" t="s">
        <v>38</v>
      </c>
      <c r="B46" s="44"/>
      <c r="C46" s="47">
        <f>_xlfn.QUARTILE.EXC(C4:C34,3)</f>
        <v>152</v>
      </c>
      <c r="D46" s="47">
        <f>_xlfn.QUARTILE.EXC(D4:D34,3)</f>
        <v>86</v>
      </c>
      <c r="E46" s="47">
        <f>_xlfn.QUARTILE.EXC(E4:E34,3)</f>
        <v>71</v>
      </c>
      <c r="F46" s="46"/>
      <c r="G46" s="47"/>
    </row>
    <row r="47" spans="1:9" ht="13.8" x14ac:dyDescent="0.3">
      <c r="A47" s="12"/>
      <c r="B47" s="12"/>
      <c r="C47" s="12"/>
      <c r="D47" s="12"/>
      <c r="E47" s="12"/>
      <c r="F47" s="20"/>
      <c r="G47" s="40"/>
    </row>
    <row r="48" spans="1:9" ht="13.8" x14ac:dyDescent="0.3">
      <c r="A48" s="12"/>
      <c r="B48" s="12"/>
      <c r="C48" s="12"/>
      <c r="D48" s="12"/>
      <c r="E48" s="12"/>
      <c r="F48" s="20"/>
      <c r="G48" s="40"/>
    </row>
    <row r="49" spans="1:7" ht="13.8" x14ac:dyDescent="0.3">
      <c r="A49" s="52" t="s">
        <v>13</v>
      </c>
      <c r="B49" s="52"/>
      <c r="C49" s="52"/>
      <c r="D49" s="53" t="s">
        <v>10</v>
      </c>
      <c r="E49" s="52" t="s">
        <v>14</v>
      </c>
      <c r="F49" s="54"/>
      <c r="G49" s="55"/>
    </row>
    <row r="50" spans="1:7" ht="13.8" x14ac:dyDescent="0.3">
      <c r="A50" s="19" t="s">
        <v>15</v>
      </c>
      <c r="B50" s="19" t="s">
        <v>10</v>
      </c>
      <c r="C50" s="19"/>
      <c r="D50" s="56" t="s">
        <v>10</v>
      </c>
      <c r="E50" s="19" t="s">
        <v>15</v>
      </c>
      <c r="F50" s="20"/>
      <c r="G50" s="12"/>
    </row>
    <row r="51" spans="1:7" ht="13.8" x14ac:dyDescent="0.3">
      <c r="A51" s="57" t="s">
        <v>11</v>
      </c>
      <c r="B51" s="57" t="s">
        <v>22</v>
      </c>
      <c r="C51" s="58" t="s">
        <v>12</v>
      </c>
      <c r="D51" s="59"/>
      <c r="E51" s="57" t="s">
        <v>11</v>
      </c>
      <c r="F51" s="60" t="s">
        <v>22</v>
      </c>
      <c r="G51" s="58" t="s">
        <v>12</v>
      </c>
    </row>
    <row r="52" spans="1:7" ht="13.8" x14ac:dyDescent="0.3">
      <c r="A52" s="61">
        <v>110</v>
      </c>
      <c r="B52" s="62" t="s">
        <v>33</v>
      </c>
      <c r="C52" s="12">
        <f>FREQUENCY($C$3:$C$34,A52)</f>
        <v>0</v>
      </c>
      <c r="D52" s="63"/>
      <c r="E52" s="61">
        <v>60</v>
      </c>
      <c r="F52" s="20" t="s">
        <v>23</v>
      </c>
      <c r="G52" s="12">
        <f>FREQUENCY($D$3:$D$34,E52)</f>
        <v>0</v>
      </c>
    </row>
    <row r="53" spans="1:7" ht="13.8" x14ac:dyDescent="0.3">
      <c r="A53" s="61">
        <v>120</v>
      </c>
      <c r="B53" s="64" t="s">
        <v>29</v>
      </c>
      <c r="C53" s="12">
        <f t="shared" ref="C53:C58" si="3">FREQUENCY($C$3:$C$34,A53)-FREQUENCY($C$3:$C$34,A52)</f>
        <v>1</v>
      </c>
      <c r="D53" s="63"/>
      <c r="E53" s="61">
        <v>70</v>
      </c>
      <c r="F53" s="20" t="s">
        <v>25</v>
      </c>
      <c r="G53" s="12">
        <f t="shared" ref="G53:G58" si="4">FREQUENCY($D$3:$D$34,E53)-FREQUENCY($D$3:$D$34,E52)</f>
        <v>1</v>
      </c>
    </row>
    <row r="54" spans="1:7" ht="13.8" x14ac:dyDescent="0.3">
      <c r="A54" s="61">
        <v>130</v>
      </c>
      <c r="B54" s="62" t="s">
        <v>17</v>
      </c>
      <c r="C54" s="12">
        <f t="shared" si="3"/>
        <v>0</v>
      </c>
      <c r="D54" s="63"/>
      <c r="E54" s="61">
        <v>80</v>
      </c>
      <c r="F54" s="20" t="s">
        <v>26</v>
      </c>
      <c r="G54" s="12">
        <f t="shared" si="4"/>
        <v>9</v>
      </c>
    </row>
    <row r="55" spans="1:7" ht="13.8" x14ac:dyDescent="0.3">
      <c r="A55" s="61">
        <v>140</v>
      </c>
      <c r="B55" s="64" t="s">
        <v>18</v>
      </c>
      <c r="C55" s="12">
        <f t="shared" si="3"/>
        <v>14</v>
      </c>
      <c r="D55" s="63"/>
      <c r="E55" s="61">
        <v>90</v>
      </c>
      <c r="F55" s="20" t="s">
        <v>24</v>
      </c>
      <c r="G55" s="12">
        <f t="shared" si="4"/>
        <v>19</v>
      </c>
    </row>
    <row r="56" spans="1:7" ht="13.8" x14ac:dyDescent="0.3">
      <c r="A56" s="61">
        <v>150</v>
      </c>
      <c r="B56" s="64" t="s">
        <v>19</v>
      </c>
      <c r="C56" s="12">
        <f t="shared" si="3"/>
        <v>8</v>
      </c>
      <c r="D56" s="63"/>
      <c r="E56" s="61">
        <v>100</v>
      </c>
      <c r="F56" s="20" t="s">
        <v>27</v>
      </c>
      <c r="G56" s="12">
        <f t="shared" si="4"/>
        <v>2</v>
      </c>
    </row>
    <row r="57" spans="1:7" ht="13.8" x14ac:dyDescent="0.3">
      <c r="A57" s="61">
        <v>160</v>
      </c>
      <c r="B57" s="64" t="s">
        <v>20</v>
      </c>
      <c r="C57" s="12">
        <f t="shared" si="3"/>
        <v>5</v>
      </c>
      <c r="D57" s="63"/>
      <c r="E57" s="61">
        <v>110</v>
      </c>
      <c r="F57" s="20" t="s">
        <v>28</v>
      </c>
      <c r="G57" s="12">
        <f t="shared" si="4"/>
        <v>0</v>
      </c>
    </row>
    <row r="58" spans="1:7" ht="13.8" x14ac:dyDescent="0.3">
      <c r="A58" s="61">
        <v>170</v>
      </c>
      <c r="B58" s="64" t="s">
        <v>21</v>
      </c>
      <c r="C58" s="12">
        <f t="shared" si="3"/>
        <v>2</v>
      </c>
      <c r="D58" s="63"/>
      <c r="E58" s="61">
        <v>120</v>
      </c>
      <c r="F58" s="20" t="s">
        <v>29</v>
      </c>
      <c r="G58" s="12">
        <f t="shared" si="4"/>
        <v>0</v>
      </c>
    </row>
    <row r="59" spans="1:7" ht="13.8" x14ac:dyDescent="0.3">
      <c r="A59" s="57" t="s">
        <v>16</v>
      </c>
      <c r="B59" s="57"/>
      <c r="C59" s="57">
        <f>SUM(C52:C58)</f>
        <v>30</v>
      </c>
      <c r="D59" s="59"/>
      <c r="E59" s="57"/>
      <c r="F59" s="60"/>
      <c r="G59" s="57">
        <f>SUM(G52:G58)</f>
        <v>31</v>
      </c>
    </row>
    <row r="60" spans="1:7" x14ac:dyDescent="0.25">
      <c r="A60" s="5"/>
      <c r="B60" s="6"/>
      <c r="C60" s="7"/>
      <c r="D60" s="7"/>
      <c r="E60" s="7"/>
      <c r="F60" s="10"/>
      <c r="G60" s="8"/>
    </row>
    <row r="61" spans="1:7" x14ac:dyDescent="0.25">
      <c r="A61" s="2"/>
      <c r="B61" s="2"/>
      <c r="C61" s="2"/>
      <c r="D61" s="2"/>
      <c r="E61" s="2"/>
      <c r="F61" s="9"/>
      <c r="G61" s="2"/>
    </row>
    <row r="62" spans="1:7" x14ac:dyDescent="0.25">
      <c r="A62" s="2"/>
      <c r="B62" s="2"/>
      <c r="C62" s="2"/>
      <c r="D62" s="2"/>
      <c r="E62" s="2"/>
      <c r="F62" s="9"/>
      <c r="G62" s="2"/>
    </row>
    <row r="63" spans="1:7" x14ac:dyDescent="0.25">
      <c r="A63" s="4"/>
      <c r="B63" s="1"/>
      <c r="C63" s="2"/>
      <c r="D63" s="2"/>
      <c r="E63" s="2"/>
      <c r="F63" s="9"/>
      <c r="G63" s="2"/>
    </row>
    <row r="64" spans="1:7" x14ac:dyDescent="0.25">
      <c r="A64" s="4"/>
      <c r="B64" s="1"/>
      <c r="C64" s="2"/>
      <c r="D64" s="2"/>
      <c r="E64" s="2"/>
      <c r="F64" s="9"/>
      <c r="G64" s="2"/>
    </row>
    <row r="65" spans="1:7" x14ac:dyDescent="0.25">
      <c r="A65" s="4"/>
      <c r="B65" s="1"/>
      <c r="C65" s="2"/>
      <c r="D65" s="2"/>
      <c r="E65" s="2"/>
      <c r="F65" s="9"/>
      <c r="G65" s="2"/>
    </row>
    <row r="66" spans="1:7" x14ac:dyDescent="0.25">
      <c r="A66" s="4"/>
      <c r="B66" s="1"/>
      <c r="C66" s="2"/>
      <c r="D66" s="2"/>
      <c r="E66" s="2"/>
      <c r="F66" s="9"/>
      <c r="G66" s="2"/>
    </row>
    <row r="67" spans="1:7" x14ac:dyDescent="0.25">
      <c r="A67" s="4"/>
      <c r="B67" s="1"/>
      <c r="C67" s="2"/>
      <c r="D67" s="2"/>
      <c r="E67" s="2"/>
      <c r="F67" s="9"/>
      <c r="G67" s="2"/>
    </row>
    <row r="68" spans="1:7" x14ac:dyDescent="0.25">
      <c r="A68" s="4"/>
      <c r="B68" s="1"/>
      <c r="C68" s="2"/>
      <c r="D68" s="2"/>
      <c r="E68" s="2"/>
      <c r="F68" s="9"/>
      <c r="G68" s="2"/>
    </row>
    <row r="69" spans="1:7" x14ac:dyDescent="0.25">
      <c r="A69" s="4"/>
      <c r="B69" s="1"/>
      <c r="C69" s="2"/>
      <c r="D69" s="2"/>
      <c r="E69" s="2"/>
      <c r="F69" s="9"/>
      <c r="G69" s="2"/>
    </row>
    <row r="70" spans="1:7" x14ac:dyDescent="0.25">
      <c r="A70" s="4"/>
      <c r="B70" s="1"/>
      <c r="C70" s="2"/>
      <c r="D70" s="2"/>
      <c r="E70" s="2"/>
      <c r="F70" s="9"/>
      <c r="G70" s="2"/>
    </row>
    <row r="71" spans="1:7" x14ac:dyDescent="0.25">
      <c r="A71" s="4"/>
      <c r="B71" s="1"/>
      <c r="C71" s="2"/>
      <c r="D71" s="2"/>
      <c r="E71" s="2"/>
      <c r="F71" s="9"/>
      <c r="G71" s="2"/>
    </row>
    <row r="72" spans="1:7" x14ac:dyDescent="0.25">
      <c r="A72" s="4"/>
      <c r="B72" s="1"/>
      <c r="C72" s="2"/>
      <c r="D72" s="2"/>
      <c r="E72" s="2"/>
      <c r="F72" s="9"/>
      <c r="G72" s="2"/>
    </row>
    <row r="73" spans="1:7" x14ac:dyDescent="0.25">
      <c r="A73" s="4"/>
      <c r="B73" s="1"/>
      <c r="C73" s="2"/>
      <c r="D73" s="2"/>
      <c r="E73" s="2"/>
      <c r="F73" s="9"/>
      <c r="G73" s="2"/>
    </row>
    <row r="74" spans="1:7" x14ac:dyDescent="0.25">
      <c r="A74" s="4"/>
      <c r="B74" s="1"/>
      <c r="C74" s="2"/>
      <c r="D74" s="2"/>
      <c r="E74" s="2"/>
      <c r="F74" s="9"/>
      <c r="G74" s="2"/>
    </row>
    <row r="75" spans="1:7" x14ac:dyDescent="0.25">
      <c r="A75" s="3">
        <f ca="1">TODAY()</f>
        <v>41373</v>
      </c>
      <c r="B75" s="2"/>
      <c r="C75" s="2"/>
      <c r="D75" s="2"/>
      <c r="E75" s="2"/>
      <c r="F75" s="9"/>
      <c r="G75" s="2"/>
    </row>
    <row r="76" spans="1:7" x14ac:dyDescent="0.25">
      <c r="A76" s="2" t="s">
        <v>30</v>
      </c>
      <c r="B76" s="2"/>
      <c r="C76" s="2"/>
      <c r="D76" s="2"/>
      <c r="E76" s="2"/>
      <c r="F76" s="9"/>
      <c r="G76" s="2"/>
    </row>
    <row r="77" spans="1:7" x14ac:dyDescent="0.25">
      <c r="A77" s="2"/>
      <c r="B77" s="2"/>
      <c r="C77" s="2"/>
      <c r="D77" s="2"/>
      <c r="E77" s="2"/>
      <c r="F77" s="9"/>
      <c r="G77" s="2"/>
    </row>
    <row r="78" spans="1:7" x14ac:dyDescent="0.25">
      <c r="A78" s="2"/>
      <c r="B78" s="2"/>
      <c r="C78" s="2"/>
      <c r="D78" s="2"/>
      <c r="E78" s="2"/>
      <c r="F78" s="9"/>
      <c r="G78" s="2"/>
    </row>
    <row r="79" spans="1:7" x14ac:dyDescent="0.25">
      <c r="A79" s="2"/>
      <c r="B79" s="2"/>
      <c r="C79" s="2"/>
      <c r="D79" s="2"/>
      <c r="E79" s="2"/>
      <c r="F79" s="9"/>
      <c r="G79" s="2"/>
    </row>
    <row r="80" spans="1:7" x14ac:dyDescent="0.25">
      <c r="A80" s="2"/>
      <c r="B80" s="2"/>
      <c r="C80" s="2"/>
      <c r="D80" s="2"/>
      <c r="E80" s="2"/>
      <c r="F80" s="9"/>
      <c r="G80" s="2"/>
    </row>
    <row r="81" spans="1:7" x14ac:dyDescent="0.25">
      <c r="A81" s="2"/>
      <c r="B81" s="2"/>
      <c r="C81" s="2"/>
      <c r="D81" s="2"/>
      <c r="E81" s="2"/>
      <c r="F81" s="9"/>
      <c r="G81" s="2"/>
    </row>
    <row r="82" spans="1:7" x14ac:dyDescent="0.25">
      <c r="A82" s="2"/>
      <c r="B82" s="2"/>
      <c r="C82" s="2"/>
      <c r="D82" s="2"/>
      <c r="E82" s="2"/>
      <c r="F82" s="9"/>
      <c r="G82" s="2"/>
    </row>
  </sheetData>
  <sortState ref="I4:I34">
    <sortCondition ref="I4:I34"/>
  </sortState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Zellenformatvorlagen</vt:lpstr>
      <vt:lpstr>Bedingte Formatierungen</vt:lpstr>
      <vt:lpstr>'Bedingte Formatierungen'!Druckbereich</vt:lpstr>
    </vt:vector>
  </TitlesOfParts>
  <Company>vasp datatecture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cp:lastPrinted>2013-04-06T10:30:06Z</cp:lastPrinted>
  <dcterms:created xsi:type="dcterms:W3CDTF">2005-06-13T14:57:20Z</dcterms:created>
  <dcterms:modified xsi:type="dcterms:W3CDTF">2013-04-09T12:13:24Z</dcterms:modified>
</cp:coreProperties>
</file>